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bszpakiewicz\Desktop\MEMORANDA i ZAMÓWIENIA\ENERGIA ELEKTRYCZNA\Po sprawdzeniu MK\Do podpisu Zarządu\"/>
    </mc:Choice>
  </mc:AlternateContent>
  <xr:revisionPtr revIDLastSave="0" documentId="13_ncr:1_{91915E81-9A5D-4B51-955B-F92D73C344E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o postępowania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3" i="2" l="1"/>
  <c r="H74" i="2"/>
  <c r="H75" i="2"/>
  <c r="H76" i="2"/>
  <c r="H77" i="2"/>
  <c r="H72" i="2"/>
  <c r="I68" i="2" l="1"/>
  <c r="H79" i="2" l="1"/>
  <c r="I79" i="2"/>
  <c r="J79" i="2"/>
  <c r="K79" i="2"/>
  <c r="G79" i="2"/>
  <c r="K78" i="2"/>
  <c r="J78" i="2"/>
  <c r="I78" i="2"/>
  <c r="H78" i="2"/>
  <c r="E21" i="2"/>
  <c r="H55" i="2" l="1"/>
  <c r="K55" i="2" l="1"/>
  <c r="I55" i="2"/>
  <c r="J55" i="2"/>
  <c r="H28" i="2"/>
  <c r="H29" i="2" s="1"/>
  <c r="G68" i="2" l="1"/>
  <c r="F68" i="2"/>
  <c r="E68" i="2"/>
  <c r="D68" i="2"/>
  <c r="H67" i="2"/>
  <c r="H66" i="2"/>
  <c r="H65" i="2"/>
  <c r="H64" i="2"/>
  <c r="H63" i="2"/>
  <c r="H62" i="2"/>
  <c r="H61" i="2"/>
  <c r="H60" i="2"/>
  <c r="H59" i="2"/>
  <c r="H58" i="2"/>
  <c r="H57" i="2"/>
  <c r="H56" i="2"/>
  <c r="H54" i="2"/>
  <c r="H53" i="2"/>
  <c r="K56" i="2" l="1"/>
  <c r="I56" i="2"/>
  <c r="J56" i="2"/>
  <c r="K64" i="2"/>
  <c r="I64" i="2"/>
  <c r="J64" i="2"/>
  <c r="J57" i="2"/>
  <c r="I57" i="2"/>
  <c r="K57" i="2"/>
  <c r="J65" i="2"/>
  <c r="K65" i="2"/>
  <c r="I65" i="2"/>
  <c r="K53" i="2"/>
  <c r="J53" i="2"/>
  <c r="I53" i="2"/>
  <c r="H68" i="2"/>
  <c r="K66" i="2"/>
  <c r="J66" i="2"/>
  <c r="I66" i="2"/>
  <c r="I60" i="2"/>
  <c r="J60" i="2"/>
  <c r="K60" i="2"/>
  <c r="J61" i="2"/>
  <c r="K61" i="2"/>
  <c r="I61" i="2"/>
  <c r="J58" i="2"/>
  <c r="K58" i="2"/>
  <c r="I58" i="2"/>
  <c r="K62" i="2"/>
  <c r="I62" i="2"/>
  <c r="J62" i="2"/>
  <c r="K54" i="2"/>
  <c r="I54" i="2"/>
  <c r="J54" i="2"/>
  <c r="K59" i="2"/>
  <c r="I59" i="2"/>
  <c r="J59" i="2"/>
  <c r="K63" i="2"/>
  <c r="I63" i="2"/>
  <c r="J63" i="2"/>
  <c r="K67" i="2"/>
  <c r="I67" i="2"/>
  <c r="J67" i="2"/>
  <c r="H44" i="2"/>
  <c r="H36" i="2"/>
  <c r="J68" i="2" l="1"/>
  <c r="K68" i="2"/>
  <c r="H37" i="2"/>
  <c r="G21" i="2"/>
  <c r="F21" i="2"/>
  <c r="D21" i="2"/>
  <c r="H20" i="2"/>
  <c r="H19" i="2"/>
  <c r="H18" i="2"/>
  <c r="H17" i="2"/>
  <c r="H16" i="2"/>
  <c r="H15" i="2"/>
  <c r="H14" i="2"/>
  <c r="H13" i="2"/>
  <c r="H12" i="2"/>
  <c r="H10" i="2"/>
  <c r="H9" i="2"/>
  <c r="H8" i="2"/>
  <c r="H21" i="2" l="1"/>
</calcChain>
</file>

<file path=xl/sharedStrings.xml><?xml version="1.0" encoding="utf-8"?>
<sst xmlns="http://schemas.openxmlformats.org/spreadsheetml/2006/main" count="108" uniqueCount="50">
  <si>
    <t>C2X</t>
  </si>
  <si>
    <t>C1X</t>
  </si>
  <si>
    <t>PHN FOKSAL PHN K SPÓŁKA Z OGRANICZONĄ ODPOWIEDZIALNOŚCIĄ S.K.A.</t>
  </si>
  <si>
    <t>PHN SPV 3 PHN K SPÓŁKA Z OGRANICZONĄ ODPOWIEDZIALNOŚCIĄ S.K.A.</t>
  </si>
  <si>
    <t>PHN SPV 9 PHN K SPÓŁKA Z OGRANICZONĄ ODPOWIEDZIALNOŚCIĄ S.K.A.</t>
  </si>
  <si>
    <t>PHN SPV 10 PHN K SPÓŁKA Z OGRANICZONĄ ODPOWIEDZIALNOŚCIĄ S.K.A.</t>
  </si>
  <si>
    <t>PHN SPV 11 PHN K SPÓŁKA Z OGRANICZONĄ ODPOWIEDZIALNOŚCIĄ S.K.A.</t>
  </si>
  <si>
    <t>PHN SPV 12 PHN K SPÓŁKA Z OGRANICZONĄ ODPOWIEDZIALNOŚCIĄ S.K.A.</t>
  </si>
  <si>
    <t>PHN SPV 17 PHN K SPÓŁKA Z OGRANICZONĄ ODPOWIEDZIALNOŚCIĄ S.K.A.</t>
  </si>
  <si>
    <t>WARSZAWSKI HOLDING NIERUCHOMOŚCI SPÓŁKA AKCYJNA</t>
  </si>
  <si>
    <t>PHN SPV 33 SPÓŁKA Z OGRANICZONĄ ODPOWIEDZIALNOŚCIĄ</t>
  </si>
  <si>
    <t>DALMOR SPÓŁKA AKCYJNA</t>
  </si>
  <si>
    <t>PHN SPV 2 SPÓŁKA Z OGRANICZONĄ ODPOWIEDZIALNOŚCIĄ</t>
  </si>
  <si>
    <t xml:space="preserve">B2X </t>
  </si>
  <si>
    <t xml:space="preserve">G1X </t>
  </si>
  <si>
    <t>SUMA</t>
  </si>
  <si>
    <t>PHN HOTEL MANAGEMENT PHN 4 SPÓŁKA Z OGRANICZONĄ ODPOWIEDZIALNOŚCIĄ S.K.A.</t>
  </si>
  <si>
    <t>AGRO-MAN PHN 4 SPÓŁKA Z OGRANICZONĄ ODPOWIEDZIALNOŚCIĄ S.K.A.</t>
  </si>
  <si>
    <t>PHN SPV 14 PHN 4 SPÓŁKA Z OGRANICZONĄ ODPOWIEDZIALNOŚCIĄ S.K.A.</t>
  </si>
  <si>
    <t>PHN SPV 15 PHN 4 SPÓŁKA Z OGRANICZONĄ ODPOWIEDZIALNOŚCIĄ  S.K.A.</t>
  </si>
  <si>
    <t>SPÓŁKA  GKPHN S.A.</t>
  </si>
  <si>
    <t xml:space="preserve">SUMA </t>
  </si>
  <si>
    <t>ZUŻYCIE 2018 MWh</t>
  </si>
  <si>
    <t>GRUPA TARYFOWA</t>
  </si>
  <si>
    <t>LP</t>
  </si>
  <si>
    <t xml:space="preserve">Obszar nr 1 Warszawa </t>
  </si>
  <si>
    <t xml:space="preserve">Obszar nr 2 Wrocław </t>
  </si>
  <si>
    <t xml:space="preserve">Obszar nr 3 Poznań </t>
  </si>
  <si>
    <t xml:space="preserve">Obszar nr 4 Gdańsk </t>
  </si>
  <si>
    <t xml:space="preserve">Obszar nr 1,2,3,4  </t>
  </si>
  <si>
    <t>DALMOR SPÓŁKA AKCYJNA ( bez Wrocławia)</t>
  </si>
  <si>
    <t xml:space="preserve">DALMOR SPÓŁKA AKCYJNA </t>
  </si>
  <si>
    <t xml:space="preserve">
Załącznik nr 4 do Zapytania ofertowego nr 45/PN/2019
Wybor Wykonawcy usług w zakresie sprzedaży  energii elektrycznej  dla wybranych nieruchomości położonych na terenie m. st. Warszawy i gminy Serock, Wrocławia, Poznania i gminy Czerwonak Gdańska  należących do Spółek Grupy Kapitałowej spółki Polski Holding Nieruchomości S.A.
                                                                                                                                                                                                      Zestawienie zużycia energii w 2018r ( MWh)  w podziale na obszary
</t>
  </si>
  <si>
    <t>PHN WILANÓW SPÓŁKA Z OGRANICZONĄ ODPOWIEDZIALNOŚCIĄ</t>
  </si>
  <si>
    <t>WOLUMEN</t>
  </si>
  <si>
    <t>Wolumen kompleksowych umów</t>
  </si>
  <si>
    <t>UMOWY KOMPLEKSOWE</t>
  </si>
  <si>
    <t>WARSZAWSKI HOLDING NIERUCHOMOŚCI S.A.</t>
  </si>
  <si>
    <t>DALMOR S.A.</t>
  </si>
  <si>
    <t>1.</t>
  </si>
  <si>
    <t>2.</t>
  </si>
  <si>
    <t>3.</t>
  </si>
  <si>
    <t>4.</t>
  </si>
  <si>
    <t>5.</t>
  </si>
  <si>
    <t>6.</t>
  </si>
  <si>
    <t>7.</t>
  </si>
  <si>
    <t>Średnio-roczne zużycie</t>
  </si>
  <si>
    <t>SPÓŁKI GK PHN S.A.</t>
  </si>
  <si>
    <t>SPÓŁKA  GK PHN S.A.</t>
  </si>
  <si>
    <t>Średnio-miesięczne zużycie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</si>
</sst>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5" borderId="1" xfId="0" applyFill="1" applyBorder="1"/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5" borderId="11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F847-1038-4FA1-A7A1-B4D93FE67ADF}">
  <sheetPr>
    <pageSetUpPr fitToPage="1"/>
  </sheetPr>
  <dimension ref="B1:K79"/>
  <sheetViews>
    <sheetView tabSelected="1" topLeftCell="A66" zoomScale="106" zoomScaleNormal="106" workbookViewId="0">
      <selection activeCell="H81" sqref="H81"/>
    </sheetView>
  </sheetViews>
  <sheetFormatPr defaultRowHeight="15" x14ac:dyDescent="0.25"/>
  <cols>
    <col min="2" max="2" width="6" customWidth="1"/>
    <col min="3" max="3" width="82.5703125" bestFit="1" customWidth="1"/>
    <col min="4" max="4" width="8.42578125" bestFit="1" customWidth="1"/>
    <col min="5" max="5" width="7.42578125" bestFit="1" customWidth="1"/>
    <col min="6" max="6" width="7.140625" customWidth="1"/>
    <col min="7" max="7" width="11.140625" customWidth="1"/>
    <col min="8" max="8" width="8.28515625" customWidth="1"/>
  </cols>
  <sheetData>
    <row r="1" spans="2:8" ht="3" customHeight="1" thickBot="1" x14ac:dyDescent="0.3"/>
    <row r="2" spans="2:8" ht="69.75" customHeight="1" thickBot="1" x14ac:dyDescent="0.3">
      <c r="B2" s="73" t="s">
        <v>32</v>
      </c>
      <c r="C2" s="74"/>
      <c r="D2" s="74"/>
      <c r="E2" s="74"/>
      <c r="F2" s="74"/>
      <c r="G2" s="74"/>
      <c r="H2" s="75"/>
    </row>
    <row r="3" spans="2:8" ht="15.75" thickBot="1" x14ac:dyDescent="0.3"/>
    <row r="4" spans="2:8" ht="31.5" customHeight="1" x14ac:dyDescent="0.25">
      <c r="B4" s="57" t="s">
        <v>25</v>
      </c>
      <c r="C4" s="58"/>
      <c r="D4" s="58"/>
      <c r="E4" s="58"/>
      <c r="F4" s="58"/>
      <c r="G4" s="58"/>
      <c r="H4" s="59"/>
    </row>
    <row r="5" spans="2:8" x14ac:dyDescent="0.25">
      <c r="B5" s="54" t="s">
        <v>24</v>
      </c>
      <c r="C5" s="55" t="s">
        <v>20</v>
      </c>
      <c r="D5" s="52" t="s">
        <v>22</v>
      </c>
      <c r="E5" s="52"/>
      <c r="F5" s="52"/>
      <c r="G5" s="52"/>
      <c r="H5" s="53"/>
    </row>
    <row r="6" spans="2:8" x14ac:dyDescent="0.25">
      <c r="B6" s="54"/>
      <c r="C6" s="55"/>
      <c r="D6" s="49" t="s">
        <v>23</v>
      </c>
      <c r="E6" s="50"/>
      <c r="F6" s="50"/>
      <c r="G6" s="51"/>
      <c r="H6" s="56" t="s">
        <v>21</v>
      </c>
    </row>
    <row r="7" spans="2:8" x14ac:dyDescent="0.25">
      <c r="B7" s="54"/>
      <c r="C7" s="55"/>
      <c r="D7" s="16" t="s">
        <v>13</v>
      </c>
      <c r="E7" s="16" t="s">
        <v>0</v>
      </c>
      <c r="F7" s="16" t="s">
        <v>1</v>
      </c>
      <c r="G7" s="16" t="s">
        <v>14</v>
      </c>
      <c r="H7" s="56"/>
    </row>
    <row r="8" spans="2:8" ht="12" customHeight="1" x14ac:dyDescent="0.25">
      <c r="B8" s="6"/>
      <c r="C8" s="9" t="s">
        <v>16</v>
      </c>
      <c r="D8" s="3"/>
      <c r="E8" s="3">
        <v>412.6</v>
      </c>
      <c r="F8" s="3">
        <v>52.8</v>
      </c>
      <c r="G8" s="3">
        <v>49.2</v>
      </c>
      <c r="H8" s="13">
        <f>SUM(D8:G8)</f>
        <v>514.6</v>
      </c>
    </row>
    <row r="9" spans="2:8" x14ac:dyDescent="0.25">
      <c r="B9" s="7"/>
      <c r="C9" s="10" t="s">
        <v>2</v>
      </c>
      <c r="D9" s="22">
        <v>657</v>
      </c>
      <c r="E9" s="22">
        <v>96</v>
      </c>
      <c r="F9" s="22"/>
      <c r="G9" s="22"/>
      <c r="H9" s="2">
        <f t="shared" ref="H9:H20" si="0">SUM(D9:G9)</f>
        <v>753</v>
      </c>
    </row>
    <row r="10" spans="2:8" x14ac:dyDescent="0.25">
      <c r="B10" s="7"/>
      <c r="C10" s="11" t="s">
        <v>17</v>
      </c>
      <c r="D10" s="22"/>
      <c r="E10" s="22"/>
      <c r="F10" s="22">
        <v>42.9</v>
      </c>
      <c r="G10" s="22"/>
      <c r="H10" s="2">
        <f t="shared" si="0"/>
        <v>42.9</v>
      </c>
    </row>
    <row r="11" spans="2:8" x14ac:dyDescent="0.25">
      <c r="B11" s="28"/>
      <c r="C11" s="30" t="s">
        <v>3</v>
      </c>
      <c r="D11" s="22"/>
      <c r="E11" s="22">
        <v>39.200000000000003</v>
      </c>
      <c r="F11" s="22"/>
      <c r="G11" s="22"/>
      <c r="H11" s="23">
        <v>39.200000000000003</v>
      </c>
    </row>
    <row r="12" spans="2:8" x14ac:dyDescent="0.25">
      <c r="B12" s="7"/>
      <c r="C12" s="10" t="s">
        <v>4</v>
      </c>
      <c r="D12" s="22">
        <v>3451</v>
      </c>
      <c r="E12" s="22"/>
      <c r="F12" s="22"/>
      <c r="G12" s="22"/>
      <c r="H12" s="2">
        <f t="shared" si="0"/>
        <v>3451</v>
      </c>
    </row>
    <row r="13" spans="2:8" x14ac:dyDescent="0.25">
      <c r="B13" s="7"/>
      <c r="C13" s="10" t="s">
        <v>5</v>
      </c>
      <c r="D13" s="22">
        <v>1337</v>
      </c>
      <c r="E13" s="22"/>
      <c r="F13" s="22"/>
      <c r="G13" s="22"/>
      <c r="H13" s="2">
        <f t="shared" si="0"/>
        <v>1337</v>
      </c>
    </row>
    <row r="14" spans="2:8" x14ac:dyDescent="0.25">
      <c r="B14" s="7"/>
      <c r="C14" s="10" t="s">
        <v>6</v>
      </c>
      <c r="D14" s="22"/>
      <c r="E14" s="22"/>
      <c r="F14" s="22">
        <v>170.7</v>
      </c>
      <c r="G14" s="22">
        <v>11</v>
      </c>
      <c r="H14" s="2">
        <f t="shared" si="0"/>
        <v>181.7</v>
      </c>
    </row>
    <row r="15" spans="2:8" x14ac:dyDescent="0.25">
      <c r="B15" s="7"/>
      <c r="C15" s="10" t="s">
        <v>7</v>
      </c>
      <c r="D15" s="22">
        <v>2891</v>
      </c>
      <c r="E15" s="22"/>
      <c r="F15" s="22"/>
      <c r="G15" s="22"/>
      <c r="H15" s="2">
        <f t="shared" si="0"/>
        <v>2891</v>
      </c>
    </row>
    <row r="16" spans="2:8" x14ac:dyDescent="0.25">
      <c r="B16" s="7"/>
      <c r="C16" s="11" t="s">
        <v>18</v>
      </c>
      <c r="D16" s="22"/>
      <c r="E16" s="22">
        <v>151</v>
      </c>
      <c r="F16" s="22">
        <v>42.9</v>
      </c>
      <c r="G16" s="22">
        <v>12.1</v>
      </c>
      <c r="H16" s="2">
        <f t="shared" si="0"/>
        <v>206</v>
      </c>
    </row>
    <row r="17" spans="2:8" x14ac:dyDescent="0.25">
      <c r="B17" s="7"/>
      <c r="C17" s="10" t="s">
        <v>8</v>
      </c>
      <c r="D17" s="22"/>
      <c r="E17" s="22"/>
      <c r="F17" s="22">
        <v>74.8</v>
      </c>
      <c r="G17" s="22">
        <v>79.2</v>
      </c>
      <c r="H17" s="2">
        <f t="shared" si="0"/>
        <v>154</v>
      </c>
    </row>
    <row r="18" spans="2:8" x14ac:dyDescent="0.25">
      <c r="B18" s="7"/>
      <c r="C18" s="10" t="s">
        <v>9</v>
      </c>
      <c r="D18" s="22"/>
      <c r="E18" s="22">
        <v>620.70000000000005</v>
      </c>
      <c r="F18" s="22">
        <v>350.9</v>
      </c>
      <c r="G18" s="22">
        <v>105.6</v>
      </c>
      <c r="H18" s="2">
        <f t="shared" si="0"/>
        <v>1077.2</v>
      </c>
    </row>
    <row r="19" spans="2:8" x14ac:dyDescent="0.25">
      <c r="B19" s="8"/>
      <c r="C19" s="12" t="s">
        <v>30</v>
      </c>
      <c r="D19" s="21"/>
      <c r="E19" s="32">
        <v>288</v>
      </c>
      <c r="F19" s="21">
        <v>135.30000000000001</v>
      </c>
      <c r="G19" s="21">
        <v>11.1</v>
      </c>
      <c r="H19" s="33">
        <f t="shared" si="0"/>
        <v>434.40000000000003</v>
      </c>
    </row>
    <row r="20" spans="2:8" ht="15.75" thickBot="1" x14ac:dyDescent="0.3">
      <c r="B20" s="22"/>
      <c r="C20" s="10" t="s">
        <v>12</v>
      </c>
      <c r="D20" s="22">
        <v>5632.2</v>
      </c>
      <c r="E20" s="22"/>
      <c r="F20" s="22"/>
      <c r="G20" s="22"/>
      <c r="H20" s="34">
        <f t="shared" si="0"/>
        <v>5632.2</v>
      </c>
    </row>
    <row r="21" spans="2:8" ht="15.75" thickBot="1" x14ac:dyDescent="0.3">
      <c r="B21" s="4" t="s">
        <v>15</v>
      </c>
      <c r="C21" s="5"/>
      <c r="D21" s="5">
        <f>SUM(D8:D20)</f>
        <v>13968.2</v>
      </c>
      <c r="E21" s="5">
        <f>SUM(E8:E20)</f>
        <v>1607.5</v>
      </c>
      <c r="F21" s="5">
        <f>SUM(F8:F20)</f>
        <v>870.3</v>
      </c>
      <c r="G21" s="5">
        <f>SUM(G8:G20)</f>
        <v>268.20000000000005</v>
      </c>
      <c r="H21" s="14">
        <f>SUM(H8:H20)</f>
        <v>16714.2</v>
      </c>
    </row>
    <row r="23" spans="2:8" ht="16.5" customHeight="1" thickBot="1" x14ac:dyDescent="0.3"/>
    <row r="24" spans="2:8" ht="23.25" x14ac:dyDescent="0.25">
      <c r="B24" s="57" t="s">
        <v>26</v>
      </c>
      <c r="C24" s="58"/>
      <c r="D24" s="58"/>
      <c r="E24" s="58"/>
      <c r="F24" s="58"/>
      <c r="G24" s="58"/>
      <c r="H24" s="59"/>
    </row>
    <row r="25" spans="2:8" x14ac:dyDescent="0.25">
      <c r="B25" s="54" t="s">
        <v>24</v>
      </c>
      <c r="C25" s="55" t="s">
        <v>20</v>
      </c>
      <c r="D25" s="52" t="s">
        <v>22</v>
      </c>
      <c r="E25" s="52"/>
      <c r="F25" s="52"/>
      <c r="G25" s="52"/>
      <c r="H25" s="53"/>
    </row>
    <row r="26" spans="2:8" x14ac:dyDescent="0.25">
      <c r="B26" s="54"/>
      <c r="C26" s="55"/>
      <c r="D26" s="60" t="s">
        <v>23</v>
      </c>
      <c r="E26" s="60"/>
      <c r="F26" s="60"/>
      <c r="G26" s="60"/>
      <c r="H26" s="56" t="s">
        <v>21</v>
      </c>
    </row>
    <row r="27" spans="2:8" x14ac:dyDescent="0.25">
      <c r="B27" s="54"/>
      <c r="C27" s="55"/>
      <c r="D27" s="15" t="s">
        <v>13</v>
      </c>
      <c r="E27" s="16" t="s">
        <v>0</v>
      </c>
      <c r="F27" s="20" t="s">
        <v>1</v>
      </c>
      <c r="G27" s="15" t="s">
        <v>14</v>
      </c>
      <c r="H27" s="56"/>
    </row>
    <row r="28" spans="2:8" ht="15.75" thickBot="1" x14ac:dyDescent="0.3">
      <c r="B28" s="6"/>
      <c r="C28" s="18"/>
      <c r="D28" s="3">
        <v>0</v>
      </c>
      <c r="E28" s="29">
        <v>180</v>
      </c>
      <c r="F28" s="3">
        <v>0</v>
      </c>
      <c r="G28" s="3">
        <v>0</v>
      </c>
      <c r="H28" s="13">
        <f t="shared" ref="H28" si="1">SUM(D28:G28)</f>
        <v>180</v>
      </c>
    </row>
    <row r="29" spans="2:8" ht="15.75" thickBot="1" x14ac:dyDescent="0.3">
      <c r="B29" s="4" t="s">
        <v>15</v>
      </c>
      <c r="C29" s="5" t="s">
        <v>31</v>
      </c>
      <c r="D29" s="5">
        <v>0</v>
      </c>
      <c r="E29" s="5"/>
      <c r="F29" s="5">
        <v>0</v>
      </c>
      <c r="G29" s="5">
        <v>0</v>
      </c>
      <c r="H29" s="14">
        <f>SUM(H28:H28)</f>
        <v>180</v>
      </c>
    </row>
    <row r="31" spans="2:8" ht="15.75" thickBot="1" x14ac:dyDescent="0.3"/>
    <row r="32" spans="2:8" ht="23.25" x14ac:dyDescent="0.25">
      <c r="B32" s="57" t="s">
        <v>27</v>
      </c>
      <c r="C32" s="58"/>
      <c r="D32" s="58"/>
      <c r="E32" s="58"/>
      <c r="F32" s="58"/>
      <c r="G32" s="58"/>
      <c r="H32" s="59"/>
    </row>
    <row r="33" spans="2:8" x14ac:dyDescent="0.25">
      <c r="B33" s="54" t="s">
        <v>24</v>
      </c>
      <c r="C33" s="55" t="s">
        <v>48</v>
      </c>
      <c r="D33" s="52" t="s">
        <v>22</v>
      </c>
      <c r="E33" s="52"/>
      <c r="F33" s="52"/>
      <c r="G33" s="52"/>
      <c r="H33" s="53"/>
    </row>
    <row r="34" spans="2:8" x14ac:dyDescent="0.25">
      <c r="B34" s="54"/>
      <c r="C34" s="55"/>
      <c r="D34" s="60" t="s">
        <v>23</v>
      </c>
      <c r="E34" s="60"/>
      <c r="F34" s="60"/>
      <c r="G34" s="60"/>
      <c r="H34" s="56" t="s">
        <v>21</v>
      </c>
    </row>
    <row r="35" spans="2:8" x14ac:dyDescent="0.25">
      <c r="B35" s="54"/>
      <c r="C35" s="55"/>
      <c r="D35" s="16" t="s">
        <v>13</v>
      </c>
      <c r="E35" s="15" t="s">
        <v>0</v>
      </c>
      <c r="F35" s="15" t="s">
        <v>1</v>
      </c>
      <c r="G35" s="15" t="s">
        <v>14</v>
      </c>
      <c r="H35" s="56"/>
    </row>
    <row r="36" spans="2:8" ht="15.75" thickBot="1" x14ac:dyDescent="0.3">
      <c r="B36" s="6"/>
      <c r="C36" s="9"/>
      <c r="D36" s="3">
        <v>2926.9</v>
      </c>
      <c r="E36" s="3">
        <v>0</v>
      </c>
      <c r="F36" s="3">
        <v>0</v>
      </c>
      <c r="G36" s="3">
        <v>0</v>
      </c>
      <c r="H36" s="13">
        <f t="shared" ref="H36" si="2">SUM(D36:G36)</f>
        <v>2926.9</v>
      </c>
    </row>
    <row r="37" spans="2:8" ht="15.75" thickBot="1" x14ac:dyDescent="0.3">
      <c r="B37" s="4" t="s">
        <v>15</v>
      </c>
      <c r="C37" s="5" t="s">
        <v>19</v>
      </c>
      <c r="D37" s="5">
        <v>2926.9</v>
      </c>
      <c r="E37" s="5">
        <v>0</v>
      </c>
      <c r="F37" s="5">
        <v>0</v>
      </c>
      <c r="G37" s="5">
        <v>0</v>
      </c>
      <c r="H37" s="14">
        <f>SUM(H36:H36)</f>
        <v>2926.9</v>
      </c>
    </row>
    <row r="39" spans="2:8" ht="15.75" thickBot="1" x14ac:dyDescent="0.3"/>
    <row r="40" spans="2:8" ht="23.25" x14ac:dyDescent="0.25">
      <c r="B40" s="57" t="s">
        <v>28</v>
      </c>
      <c r="C40" s="58"/>
      <c r="D40" s="58"/>
      <c r="E40" s="58"/>
      <c r="F40" s="58"/>
      <c r="G40" s="58"/>
      <c r="H40" s="59"/>
    </row>
    <row r="41" spans="2:8" x14ac:dyDescent="0.25">
      <c r="B41" s="54" t="s">
        <v>24</v>
      </c>
      <c r="C41" s="55" t="s">
        <v>48</v>
      </c>
      <c r="D41" s="52" t="s">
        <v>22</v>
      </c>
      <c r="E41" s="52"/>
      <c r="F41" s="52"/>
      <c r="G41" s="52"/>
      <c r="H41" s="53"/>
    </row>
    <row r="42" spans="2:8" x14ac:dyDescent="0.25">
      <c r="B42" s="54"/>
      <c r="C42" s="55"/>
      <c r="D42" s="60" t="s">
        <v>23</v>
      </c>
      <c r="E42" s="60"/>
      <c r="F42" s="60"/>
      <c r="G42" s="60"/>
      <c r="H42" s="56" t="s">
        <v>21</v>
      </c>
    </row>
    <row r="43" spans="2:8" x14ac:dyDescent="0.25">
      <c r="B43" s="54"/>
      <c r="C43" s="55"/>
      <c r="D43" s="16" t="s">
        <v>13</v>
      </c>
      <c r="E43" s="15" t="s">
        <v>0</v>
      </c>
      <c r="F43" s="15" t="s">
        <v>1</v>
      </c>
      <c r="G43" s="15" t="s">
        <v>14</v>
      </c>
      <c r="H43" s="56"/>
    </row>
    <row r="44" spans="2:8" x14ac:dyDescent="0.25">
      <c r="B44" s="6"/>
      <c r="C44" s="18"/>
      <c r="D44" s="3">
        <v>2004</v>
      </c>
      <c r="E44" s="3">
        <v>0</v>
      </c>
      <c r="F44" s="3">
        <v>0</v>
      </c>
      <c r="G44" s="3">
        <v>0</v>
      </c>
      <c r="H44" s="19">
        <f t="shared" ref="H44" si="3">SUM(D44:G44)</f>
        <v>2004</v>
      </c>
    </row>
    <row r="45" spans="2:8" ht="15.75" thickBot="1" x14ac:dyDescent="0.3">
      <c r="B45" s="24"/>
      <c r="C45" s="25"/>
      <c r="D45" s="26">
        <v>3383</v>
      </c>
      <c r="E45" s="26"/>
      <c r="F45" s="26"/>
      <c r="G45" s="26"/>
      <c r="H45" s="27">
        <v>3383</v>
      </c>
    </row>
    <row r="46" spans="2:8" ht="15.75" thickBot="1" x14ac:dyDescent="0.3">
      <c r="B46" s="4" t="s">
        <v>15</v>
      </c>
      <c r="C46" s="5" t="s">
        <v>10</v>
      </c>
      <c r="D46" s="5">
        <v>5387</v>
      </c>
      <c r="E46" s="5">
        <v>0</v>
      </c>
      <c r="F46" s="5">
        <v>0</v>
      </c>
      <c r="G46" s="5">
        <v>0</v>
      </c>
      <c r="H46" s="14">
        <v>5387</v>
      </c>
    </row>
    <row r="49" spans="2:11" ht="23.25" x14ac:dyDescent="0.25">
      <c r="B49" s="61" t="s">
        <v>29</v>
      </c>
      <c r="C49" s="62"/>
      <c r="D49" s="62"/>
      <c r="E49" s="62"/>
      <c r="F49" s="62"/>
      <c r="G49" s="62"/>
      <c r="H49" s="62"/>
      <c r="I49" s="62"/>
      <c r="J49" s="62"/>
      <c r="K49" s="63"/>
    </row>
    <row r="50" spans="2:11" x14ac:dyDescent="0.25">
      <c r="B50" s="54" t="s">
        <v>24</v>
      </c>
      <c r="C50" s="55" t="s">
        <v>48</v>
      </c>
      <c r="D50" s="49" t="s">
        <v>22</v>
      </c>
      <c r="E50" s="50"/>
      <c r="F50" s="50"/>
      <c r="G50" s="50"/>
      <c r="H50" s="50"/>
      <c r="I50" s="64" t="s">
        <v>34</v>
      </c>
      <c r="J50" s="65"/>
      <c r="K50" s="66"/>
    </row>
    <row r="51" spans="2:11" x14ac:dyDescent="0.25">
      <c r="B51" s="54"/>
      <c r="C51" s="55"/>
      <c r="D51" s="49" t="s">
        <v>23</v>
      </c>
      <c r="E51" s="50"/>
      <c r="F51" s="50"/>
      <c r="G51" s="51"/>
      <c r="H51" s="76" t="s">
        <v>21</v>
      </c>
      <c r="I51" s="67"/>
      <c r="J51" s="68"/>
      <c r="K51" s="69"/>
    </row>
    <row r="52" spans="2:11" ht="15.75" thickBot="1" x14ac:dyDescent="0.3">
      <c r="B52" s="54"/>
      <c r="C52" s="55"/>
      <c r="D52" s="17" t="s">
        <v>13</v>
      </c>
      <c r="E52" s="17" t="s">
        <v>0</v>
      </c>
      <c r="F52" s="17" t="s">
        <v>1</v>
      </c>
      <c r="G52" s="17" t="s">
        <v>14</v>
      </c>
      <c r="H52" s="77"/>
      <c r="I52" s="40">
        <v>2020</v>
      </c>
      <c r="J52" s="40">
        <v>2021</v>
      </c>
      <c r="K52" s="40">
        <v>2022</v>
      </c>
    </row>
    <row r="53" spans="2:11" x14ac:dyDescent="0.25">
      <c r="B53" s="6">
        <v>1</v>
      </c>
      <c r="C53" s="9" t="s">
        <v>16</v>
      </c>
      <c r="D53" s="3"/>
      <c r="E53" s="3">
        <v>412.6</v>
      </c>
      <c r="F53" s="3">
        <v>52.8</v>
      </c>
      <c r="G53" s="3">
        <v>49.2</v>
      </c>
      <c r="H53" s="36">
        <f>SUM(D53:G53)</f>
        <v>514.6</v>
      </c>
      <c r="I53" s="40">
        <f>H53*105%</f>
        <v>540.33000000000004</v>
      </c>
      <c r="J53" s="40">
        <f>H53*105%</f>
        <v>540.33000000000004</v>
      </c>
      <c r="K53" s="40">
        <f>H53*110%</f>
        <v>566.06000000000006</v>
      </c>
    </row>
    <row r="54" spans="2:11" x14ac:dyDescent="0.25">
      <c r="B54" s="7">
        <v>2</v>
      </c>
      <c r="C54" s="10" t="s">
        <v>2</v>
      </c>
      <c r="D54" s="1">
        <v>657</v>
      </c>
      <c r="E54" s="1">
        <v>96</v>
      </c>
      <c r="F54" s="1"/>
      <c r="G54" s="1"/>
      <c r="H54" s="37">
        <f t="shared" ref="H54:H67" si="4">SUM(D54:G54)</f>
        <v>753</v>
      </c>
      <c r="I54" s="40">
        <f t="shared" ref="I54:I67" si="5">H54*105%</f>
        <v>790.65</v>
      </c>
      <c r="J54" s="40">
        <f t="shared" ref="J54:J67" si="6">H54*105%</f>
        <v>790.65</v>
      </c>
      <c r="K54" s="40">
        <f t="shared" ref="K54:K67" si="7">H54*110%</f>
        <v>828.30000000000007</v>
      </c>
    </row>
    <row r="55" spans="2:11" x14ac:dyDescent="0.25">
      <c r="B55" s="7">
        <v>3</v>
      </c>
      <c r="C55" s="11" t="s">
        <v>17</v>
      </c>
      <c r="D55" s="1"/>
      <c r="E55" s="1"/>
      <c r="F55" s="1">
        <v>42.9</v>
      </c>
      <c r="G55" s="1"/>
      <c r="H55" s="37">
        <f t="shared" si="4"/>
        <v>42.9</v>
      </c>
      <c r="I55" s="40">
        <f t="shared" si="5"/>
        <v>45.045000000000002</v>
      </c>
      <c r="J55" s="40">
        <f t="shared" si="6"/>
        <v>45.045000000000002</v>
      </c>
      <c r="K55" s="40">
        <f t="shared" si="7"/>
        <v>47.190000000000005</v>
      </c>
    </row>
    <row r="56" spans="2:11" x14ac:dyDescent="0.25">
      <c r="B56" s="7">
        <v>4</v>
      </c>
      <c r="C56" s="31" t="s">
        <v>3</v>
      </c>
      <c r="D56" s="1"/>
      <c r="E56" s="1">
        <v>39.200000000000003</v>
      </c>
      <c r="F56" s="1"/>
      <c r="G56" s="1"/>
      <c r="H56" s="38">
        <f t="shared" si="4"/>
        <v>39.200000000000003</v>
      </c>
      <c r="I56" s="40">
        <f t="shared" si="5"/>
        <v>41.160000000000004</v>
      </c>
      <c r="J56" s="40">
        <f t="shared" si="6"/>
        <v>41.160000000000004</v>
      </c>
      <c r="K56" s="40">
        <f t="shared" si="7"/>
        <v>43.120000000000005</v>
      </c>
    </row>
    <row r="57" spans="2:11" x14ac:dyDescent="0.25">
      <c r="B57" s="7">
        <v>5</v>
      </c>
      <c r="C57" s="10" t="s">
        <v>4</v>
      </c>
      <c r="D57" s="1">
        <v>3451</v>
      </c>
      <c r="E57" s="1"/>
      <c r="F57" s="1"/>
      <c r="G57" s="1"/>
      <c r="H57" s="37">
        <f t="shared" si="4"/>
        <v>3451</v>
      </c>
      <c r="I57" s="40">
        <f t="shared" si="5"/>
        <v>3623.55</v>
      </c>
      <c r="J57" s="40">
        <f t="shared" si="6"/>
        <v>3623.55</v>
      </c>
      <c r="K57" s="40">
        <f t="shared" si="7"/>
        <v>3796.1000000000004</v>
      </c>
    </row>
    <row r="58" spans="2:11" x14ac:dyDescent="0.25">
      <c r="B58" s="7">
        <v>6</v>
      </c>
      <c r="C58" s="10" t="s">
        <v>5</v>
      </c>
      <c r="D58" s="1">
        <v>1337</v>
      </c>
      <c r="E58" s="1"/>
      <c r="F58" s="1"/>
      <c r="G58" s="1"/>
      <c r="H58" s="37">
        <f t="shared" si="4"/>
        <v>1337</v>
      </c>
      <c r="I58" s="40">
        <f t="shared" si="5"/>
        <v>1403.8500000000001</v>
      </c>
      <c r="J58" s="40">
        <f t="shared" si="6"/>
        <v>1403.8500000000001</v>
      </c>
      <c r="K58" s="40">
        <f t="shared" si="7"/>
        <v>1470.7</v>
      </c>
    </row>
    <row r="59" spans="2:11" x14ac:dyDescent="0.25">
      <c r="B59" s="7">
        <v>7</v>
      </c>
      <c r="C59" s="10" t="s">
        <v>6</v>
      </c>
      <c r="D59" s="1"/>
      <c r="E59" s="1"/>
      <c r="F59" s="1">
        <v>170.7</v>
      </c>
      <c r="G59" s="1">
        <v>11</v>
      </c>
      <c r="H59" s="37">
        <f t="shared" si="4"/>
        <v>181.7</v>
      </c>
      <c r="I59" s="40">
        <f t="shared" si="5"/>
        <v>190.785</v>
      </c>
      <c r="J59" s="40">
        <f t="shared" si="6"/>
        <v>190.785</v>
      </c>
      <c r="K59" s="40">
        <f t="shared" si="7"/>
        <v>199.87</v>
      </c>
    </row>
    <row r="60" spans="2:11" x14ac:dyDescent="0.25">
      <c r="B60" s="7">
        <v>8</v>
      </c>
      <c r="C60" s="10" t="s">
        <v>7</v>
      </c>
      <c r="D60" s="1">
        <v>2891</v>
      </c>
      <c r="E60" s="1"/>
      <c r="F60" s="1"/>
      <c r="G60" s="1"/>
      <c r="H60" s="37">
        <f t="shared" si="4"/>
        <v>2891</v>
      </c>
      <c r="I60" s="40">
        <f t="shared" si="5"/>
        <v>3035.55</v>
      </c>
      <c r="J60" s="40">
        <f t="shared" si="6"/>
        <v>3035.55</v>
      </c>
      <c r="K60" s="40">
        <f t="shared" si="7"/>
        <v>3180.1000000000004</v>
      </c>
    </row>
    <row r="61" spans="2:11" x14ac:dyDescent="0.25">
      <c r="B61" s="7">
        <v>9</v>
      </c>
      <c r="C61" s="11" t="s">
        <v>18</v>
      </c>
      <c r="D61" s="1"/>
      <c r="E61" s="1">
        <v>151</v>
      </c>
      <c r="F61" s="1">
        <v>42.9</v>
      </c>
      <c r="G61" s="1">
        <v>12.1</v>
      </c>
      <c r="H61" s="37">
        <f t="shared" si="4"/>
        <v>206</v>
      </c>
      <c r="I61" s="40">
        <f t="shared" si="5"/>
        <v>216.3</v>
      </c>
      <c r="J61" s="40">
        <f t="shared" si="6"/>
        <v>216.3</v>
      </c>
      <c r="K61" s="40">
        <f t="shared" si="7"/>
        <v>226.60000000000002</v>
      </c>
    </row>
    <row r="62" spans="2:11" x14ac:dyDescent="0.25">
      <c r="B62" s="7">
        <v>10</v>
      </c>
      <c r="C62" s="11" t="s">
        <v>19</v>
      </c>
      <c r="D62" s="1">
        <v>2926.9</v>
      </c>
      <c r="E62" s="1"/>
      <c r="F62" s="1"/>
      <c r="G62" s="1"/>
      <c r="H62" s="37">
        <f t="shared" si="4"/>
        <v>2926.9</v>
      </c>
      <c r="I62" s="40">
        <f t="shared" si="5"/>
        <v>3073.2450000000003</v>
      </c>
      <c r="J62" s="40">
        <f t="shared" si="6"/>
        <v>3073.2450000000003</v>
      </c>
      <c r="K62" s="40">
        <f t="shared" si="7"/>
        <v>3219.59</v>
      </c>
    </row>
    <row r="63" spans="2:11" x14ac:dyDescent="0.25">
      <c r="B63" s="7">
        <v>11</v>
      </c>
      <c r="C63" s="10" t="s">
        <v>8</v>
      </c>
      <c r="D63" s="1"/>
      <c r="E63" s="1"/>
      <c r="F63" s="1">
        <v>74.8</v>
      </c>
      <c r="G63" s="1">
        <v>79.2</v>
      </c>
      <c r="H63" s="37">
        <f t="shared" si="4"/>
        <v>154</v>
      </c>
      <c r="I63" s="40">
        <f t="shared" si="5"/>
        <v>161.70000000000002</v>
      </c>
      <c r="J63" s="40">
        <f t="shared" si="6"/>
        <v>161.70000000000002</v>
      </c>
      <c r="K63" s="40">
        <f t="shared" si="7"/>
        <v>169.4</v>
      </c>
    </row>
    <row r="64" spans="2:11" x14ac:dyDescent="0.25">
      <c r="B64" s="7">
        <v>12</v>
      </c>
      <c r="C64" s="10" t="s">
        <v>9</v>
      </c>
      <c r="D64" s="1"/>
      <c r="E64" s="1">
        <v>620.70000000000005</v>
      </c>
      <c r="F64" s="1">
        <v>350.9</v>
      </c>
      <c r="G64" s="1">
        <v>105.6</v>
      </c>
      <c r="H64" s="37">
        <f t="shared" si="4"/>
        <v>1077.2</v>
      </c>
      <c r="I64" s="40">
        <f t="shared" si="5"/>
        <v>1131.0600000000002</v>
      </c>
      <c r="J64" s="40">
        <f t="shared" si="6"/>
        <v>1131.0600000000002</v>
      </c>
      <c r="K64" s="40">
        <f t="shared" si="7"/>
        <v>1184.92</v>
      </c>
    </row>
    <row r="65" spans="2:11" x14ac:dyDescent="0.25">
      <c r="B65" s="7">
        <v>13</v>
      </c>
      <c r="C65" s="10" t="s">
        <v>10</v>
      </c>
      <c r="D65" s="1">
        <v>5387</v>
      </c>
      <c r="E65" s="1"/>
      <c r="F65" s="1"/>
      <c r="G65" s="1"/>
      <c r="H65" s="38">
        <f t="shared" si="4"/>
        <v>5387</v>
      </c>
      <c r="I65" s="40">
        <f t="shared" si="5"/>
        <v>5656.35</v>
      </c>
      <c r="J65" s="40">
        <f t="shared" si="6"/>
        <v>5656.35</v>
      </c>
      <c r="K65" s="40">
        <f t="shared" si="7"/>
        <v>5925.7000000000007</v>
      </c>
    </row>
    <row r="66" spans="2:11" x14ac:dyDescent="0.25">
      <c r="B66" s="7">
        <v>14</v>
      </c>
      <c r="C66" s="10" t="s">
        <v>11</v>
      </c>
      <c r="D66" s="1"/>
      <c r="E66" s="1">
        <v>468</v>
      </c>
      <c r="F66" s="1">
        <v>135.30000000000001</v>
      </c>
      <c r="G66" s="1">
        <v>11.1</v>
      </c>
      <c r="H66" s="37">
        <f t="shared" si="4"/>
        <v>614.4</v>
      </c>
      <c r="I66" s="40">
        <f t="shared" si="5"/>
        <v>645.12</v>
      </c>
      <c r="J66" s="40">
        <f t="shared" si="6"/>
        <v>645.12</v>
      </c>
      <c r="K66" s="40">
        <f t="shared" si="7"/>
        <v>675.84</v>
      </c>
    </row>
    <row r="67" spans="2:11" ht="15.75" thickBot="1" x14ac:dyDescent="0.3">
      <c r="B67" s="7">
        <v>15</v>
      </c>
      <c r="C67" s="10" t="s">
        <v>12</v>
      </c>
      <c r="D67" s="22">
        <v>5632.2</v>
      </c>
      <c r="E67" s="22"/>
      <c r="F67" s="22"/>
      <c r="G67" s="22"/>
      <c r="H67" s="38">
        <f t="shared" si="4"/>
        <v>5632.2</v>
      </c>
      <c r="I67" s="40">
        <f t="shared" si="5"/>
        <v>5913.81</v>
      </c>
      <c r="J67" s="40">
        <f t="shared" si="6"/>
        <v>5913.81</v>
      </c>
      <c r="K67" s="40">
        <f t="shared" si="7"/>
        <v>6195.42</v>
      </c>
    </row>
    <row r="68" spans="2:11" ht="15.75" thickBot="1" x14ac:dyDescent="0.3">
      <c r="B68" s="4" t="s">
        <v>15</v>
      </c>
      <c r="C68" s="35"/>
      <c r="D68" s="35">
        <f t="shared" ref="D68:K68" si="8">SUM(D53:D67)</f>
        <v>22282.100000000002</v>
      </c>
      <c r="E68" s="35">
        <f t="shared" si="8"/>
        <v>1787.5</v>
      </c>
      <c r="F68" s="35">
        <f t="shared" si="8"/>
        <v>870.3</v>
      </c>
      <c r="G68" s="35">
        <f t="shared" si="8"/>
        <v>268.20000000000005</v>
      </c>
      <c r="H68" s="39">
        <f t="shared" si="8"/>
        <v>25208.100000000002</v>
      </c>
      <c r="I68" s="41">
        <f>SUM(I53:I67)</f>
        <v>26468.505000000005</v>
      </c>
      <c r="J68" s="41">
        <f t="shared" si="8"/>
        <v>26468.505000000005</v>
      </c>
      <c r="K68" s="41">
        <f t="shared" si="8"/>
        <v>27728.910000000003</v>
      </c>
    </row>
    <row r="70" spans="2:11" ht="58.5" customHeight="1" x14ac:dyDescent="0.25">
      <c r="B70" s="43"/>
      <c r="C70" s="48" t="s">
        <v>36</v>
      </c>
      <c r="D70" s="43"/>
      <c r="E70" s="43"/>
      <c r="F70" s="43"/>
      <c r="G70" s="47" t="s">
        <v>49</v>
      </c>
      <c r="H70" s="47" t="s">
        <v>46</v>
      </c>
      <c r="I70" s="70" t="s">
        <v>35</v>
      </c>
      <c r="J70" s="71"/>
      <c r="K70" s="72"/>
    </row>
    <row r="71" spans="2:11" ht="20.25" customHeight="1" x14ac:dyDescent="0.25">
      <c r="B71" s="40"/>
      <c r="C71" s="42" t="s">
        <v>47</v>
      </c>
      <c r="D71" s="40"/>
      <c r="E71" s="40"/>
      <c r="F71" s="40"/>
      <c r="G71" s="40"/>
      <c r="H71" s="45"/>
      <c r="I71" s="46">
        <v>2020</v>
      </c>
      <c r="J71" s="46">
        <v>2021</v>
      </c>
      <c r="K71" s="46">
        <v>2022</v>
      </c>
    </row>
    <row r="72" spans="2:11" x14ac:dyDescent="0.25">
      <c r="B72" s="40" t="s">
        <v>39</v>
      </c>
      <c r="C72" s="22" t="s">
        <v>37</v>
      </c>
      <c r="D72" s="40"/>
      <c r="E72" s="40"/>
      <c r="F72" s="40"/>
      <c r="G72" s="40">
        <v>14.1</v>
      </c>
      <c r="H72" s="40">
        <f>G72*12</f>
        <v>169.2</v>
      </c>
      <c r="I72" s="40">
        <v>178.3</v>
      </c>
      <c r="J72" s="40">
        <v>178.3</v>
      </c>
      <c r="K72" s="40">
        <v>186.8</v>
      </c>
    </row>
    <row r="73" spans="2:11" x14ac:dyDescent="0.25">
      <c r="B73" s="40" t="s">
        <v>40</v>
      </c>
      <c r="C73" s="22" t="s">
        <v>38</v>
      </c>
      <c r="D73" s="40"/>
      <c r="E73" s="40"/>
      <c r="F73" s="40"/>
      <c r="G73" s="40">
        <v>6</v>
      </c>
      <c r="H73" s="40">
        <f t="shared" ref="H73:H77" si="9">G73*12</f>
        <v>72</v>
      </c>
      <c r="I73" s="40">
        <v>75.599999999999994</v>
      </c>
      <c r="J73" s="40">
        <v>75.599999999999994</v>
      </c>
      <c r="K73" s="40">
        <v>79.2</v>
      </c>
    </row>
    <row r="74" spans="2:11" x14ac:dyDescent="0.25">
      <c r="B74" s="40" t="s">
        <v>41</v>
      </c>
      <c r="C74" s="10" t="s">
        <v>6</v>
      </c>
      <c r="D74" s="40"/>
      <c r="E74" s="40"/>
      <c r="F74" s="40"/>
      <c r="G74" s="40">
        <v>5.0999999999999996</v>
      </c>
      <c r="H74" s="40">
        <f t="shared" si="9"/>
        <v>61.199999999999996</v>
      </c>
      <c r="I74" s="40">
        <v>63</v>
      </c>
      <c r="J74" s="40">
        <v>63</v>
      </c>
      <c r="K74" s="40">
        <v>67.3</v>
      </c>
    </row>
    <row r="75" spans="2:11" x14ac:dyDescent="0.25">
      <c r="B75" s="40" t="s">
        <v>42</v>
      </c>
      <c r="C75" s="11" t="s">
        <v>18</v>
      </c>
      <c r="D75" s="40"/>
      <c r="E75" s="40"/>
      <c r="F75" s="40"/>
      <c r="G75" s="40">
        <v>0</v>
      </c>
      <c r="H75" s="40">
        <f t="shared" si="9"/>
        <v>0</v>
      </c>
      <c r="I75" s="40">
        <v>0</v>
      </c>
      <c r="J75" s="40">
        <v>0</v>
      </c>
      <c r="K75" s="40">
        <v>0</v>
      </c>
    </row>
    <row r="76" spans="2:11" x14ac:dyDescent="0.25">
      <c r="B76" s="40" t="s">
        <v>43</v>
      </c>
      <c r="C76" s="10" t="s">
        <v>8</v>
      </c>
      <c r="D76" s="40"/>
      <c r="E76" s="40"/>
      <c r="F76" s="40"/>
      <c r="G76" s="40">
        <v>0.25</v>
      </c>
      <c r="H76" s="40">
        <f t="shared" si="9"/>
        <v>3</v>
      </c>
      <c r="I76" s="40">
        <v>3.2</v>
      </c>
      <c r="J76" s="40">
        <v>3.2</v>
      </c>
      <c r="K76" s="40">
        <v>3.3</v>
      </c>
    </row>
    <row r="77" spans="2:11" x14ac:dyDescent="0.25">
      <c r="B77" s="40" t="s">
        <v>44</v>
      </c>
      <c r="C77" s="10" t="s">
        <v>10</v>
      </c>
      <c r="D77" s="40"/>
      <c r="E77" s="40"/>
      <c r="F77" s="40"/>
      <c r="G77" s="40">
        <v>0.35</v>
      </c>
      <c r="H77" s="40">
        <f t="shared" si="9"/>
        <v>4.1999999999999993</v>
      </c>
      <c r="I77" s="40">
        <v>4.4000000000000004</v>
      </c>
      <c r="J77" s="40">
        <v>4.4000000000000004</v>
      </c>
      <c r="K77" s="40">
        <v>4.5999999999999996</v>
      </c>
    </row>
    <row r="78" spans="2:11" x14ac:dyDescent="0.25">
      <c r="B78" s="40" t="s">
        <v>45</v>
      </c>
      <c r="C78" s="10" t="s">
        <v>33</v>
      </c>
      <c r="D78" s="40"/>
      <c r="E78" s="40"/>
      <c r="F78" s="40"/>
      <c r="G78" s="40">
        <v>202</v>
      </c>
      <c r="H78" s="40">
        <f>G78*12</f>
        <v>2424</v>
      </c>
      <c r="I78" s="40">
        <f>H78*105%</f>
        <v>2545.2000000000003</v>
      </c>
      <c r="J78" s="40">
        <f>H78*105%</f>
        <v>2545.2000000000003</v>
      </c>
      <c r="K78" s="40">
        <f>H78*110%</f>
        <v>2666.4</v>
      </c>
    </row>
    <row r="79" spans="2:11" x14ac:dyDescent="0.25">
      <c r="B79" s="43" t="s">
        <v>15</v>
      </c>
      <c r="C79" s="44"/>
      <c r="D79" s="43"/>
      <c r="E79" s="43"/>
      <c r="F79" s="43"/>
      <c r="G79" s="43">
        <f>SUM(G72:G78)</f>
        <v>227.8</v>
      </c>
      <c r="H79" s="43">
        <f t="shared" ref="H79:K79" si="10">SUM(H72:H78)</f>
        <v>2733.6</v>
      </c>
      <c r="I79" s="43">
        <f t="shared" si="10"/>
        <v>2869.7000000000003</v>
      </c>
      <c r="J79" s="43">
        <f t="shared" si="10"/>
        <v>2869.7000000000003</v>
      </c>
      <c r="K79" s="43">
        <f t="shared" si="10"/>
        <v>3007.6000000000004</v>
      </c>
    </row>
  </sheetData>
  <mergeCells count="33">
    <mergeCell ref="B49:K49"/>
    <mergeCell ref="I50:K51"/>
    <mergeCell ref="I70:K70"/>
    <mergeCell ref="B2:H2"/>
    <mergeCell ref="D51:G51"/>
    <mergeCell ref="D42:G42"/>
    <mergeCell ref="B41:B43"/>
    <mergeCell ref="C41:C43"/>
    <mergeCell ref="D41:H41"/>
    <mergeCell ref="H42:H43"/>
    <mergeCell ref="B50:B52"/>
    <mergeCell ref="C50:C52"/>
    <mergeCell ref="D50:H50"/>
    <mergeCell ref="H51:H52"/>
    <mergeCell ref="B4:H4"/>
    <mergeCell ref="B24:H24"/>
    <mergeCell ref="B32:H32"/>
    <mergeCell ref="B40:H40"/>
    <mergeCell ref="B25:B27"/>
    <mergeCell ref="B33:B35"/>
    <mergeCell ref="C33:C35"/>
    <mergeCell ref="D33:H33"/>
    <mergeCell ref="H34:H35"/>
    <mergeCell ref="D34:G34"/>
    <mergeCell ref="D26:G26"/>
    <mergeCell ref="D25:H25"/>
    <mergeCell ref="H26:H27"/>
    <mergeCell ref="C25:C27"/>
    <mergeCell ref="D6:G6"/>
    <mergeCell ref="D5:H5"/>
    <mergeCell ref="B5:B7"/>
    <mergeCell ref="C5:C7"/>
    <mergeCell ref="H6:H7"/>
  </mergeCells>
  <phoneticPr fontId="7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postępowania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Bartosz</dc:creator>
  <cp:lastModifiedBy>Bożena Szpakiewicz</cp:lastModifiedBy>
  <cp:lastPrinted>2019-07-01T09:32:59Z</cp:lastPrinted>
  <dcterms:created xsi:type="dcterms:W3CDTF">2019-01-11T09:34:24Z</dcterms:created>
  <dcterms:modified xsi:type="dcterms:W3CDTF">2019-08-30T11:45:42Z</dcterms:modified>
</cp:coreProperties>
</file>